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ерно" sheetId="4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5" i="4" l="1"/>
  <c r="E44" i="4"/>
  <c r="D20" i="4" l="1"/>
  <c r="D34" i="4"/>
  <c r="D8" i="4"/>
  <c r="E35" i="4"/>
  <c r="E34" i="4"/>
  <c r="F21" i="4"/>
  <c r="F35" i="4" s="1"/>
  <c r="F45" i="4" s="1"/>
  <c r="F55" i="4" s="1"/>
  <c r="C55" i="4" s="1"/>
  <c r="E21" i="4"/>
  <c r="C21" i="4"/>
  <c r="F20" i="4"/>
  <c r="F34" i="4" s="1"/>
  <c r="F44" i="4" s="1"/>
  <c r="E20" i="4"/>
  <c r="C20" i="4"/>
  <c r="E9" i="4"/>
  <c r="C9" i="4"/>
  <c r="E8" i="4"/>
  <c r="C8" i="4"/>
  <c r="F54" i="4" l="1"/>
  <c r="C54" i="4" s="1"/>
  <c r="C44" i="4"/>
  <c r="C34" i="4"/>
  <c r="C35" i="4"/>
  <c r="C45" i="4"/>
</calcChain>
</file>

<file path=xl/sharedStrings.xml><?xml version="1.0" encoding="utf-8"?>
<sst xmlns="http://schemas.openxmlformats.org/spreadsheetml/2006/main" count="50" uniqueCount="14">
  <si>
    <t>N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</si>
  <si>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</si>
  <si>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0"/>
        <color theme="1"/>
        <rFont val="Arial"/>
        <family val="2"/>
        <charset val="204"/>
      </rPr>
      <t>1</t>
    </r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</si>
  <si>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</si>
  <si>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</si>
  <si>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</si>
  <si>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</si>
  <si>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</si>
  <si>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</t>
  </si>
  <si>
    <t xml:space="preserve">Расходы
на выполнение мероприятий по технологическому
присоединению, предусмотренным подпунктами "а" и "в"
пункта 16 Методических указаний, за 2015 год
</t>
  </si>
  <si>
    <t xml:space="preserve">Расходы
на выполнение мероприятий по технологическому
присоединению, предусмотренным подпунктами "а" и "в"
пункта 16 Методических указаний, за 2016 год
</t>
  </si>
  <si>
    <t xml:space="preserve">Расходы
на выполнение мероприятий по технологическому
присоединению, предусмотренным подпунктами "а" и "в"
пункта 16 Методических указаний, за 2017 год
</t>
  </si>
  <si>
    <t xml:space="preserve">Расходы
на выполнение мероприятий по технологическому
присоединению, предусмотренным подпунктами "а" и "в"
пункта 16 Методических указаний, за 2018 год
</t>
  </si>
  <si>
    <t xml:space="preserve">Расходы
на выполнение мероприятий по технологическому
присоединению, предусмотренным подпунктами "а" и "в"
пункта 16 Методических указаний, за 2020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</si>
</sst>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  <xf numFmtId="4" fontId="2" fillId="0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37" workbookViewId="0">
      <selection activeCell="D56" sqref="D56"/>
    </sheetView>
  </sheetViews>
  <sheetFormatPr defaultRowHeight="15" x14ac:dyDescent="0.25"/>
  <cols>
    <col min="2" max="2" width="42.140625" customWidth="1"/>
    <col min="3" max="3" width="14.7109375" customWidth="1"/>
    <col min="4" max="4" width="16" customWidth="1"/>
    <col min="5" max="5" width="14.5703125" customWidth="1"/>
    <col min="6" max="6" width="14.28515625" customWidth="1"/>
  </cols>
  <sheetData>
    <row r="1" spans="1:7" ht="26.25" customHeight="1" x14ac:dyDescent="0.25"/>
    <row r="2" spans="1:7" ht="69" hidden="1" customHeight="1" x14ac:dyDescent="0.25">
      <c r="A2" s="9" t="s">
        <v>9</v>
      </c>
      <c r="B2" s="9"/>
      <c r="C2" s="9"/>
      <c r="D2" s="9"/>
      <c r="E2" s="9"/>
      <c r="F2" s="9"/>
    </row>
    <row r="3" spans="1:7" ht="30" hidden="1" customHeight="1" x14ac:dyDescent="0.25"/>
    <row r="4" spans="1:7" ht="28.5" hidden="1" customHeight="1" thickBot="1" x14ac:dyDescent="0.3"/>
    <row r="5" spans="1:7" ht="45" hidden="1" customHeight="1" thickBot="1" x14ac:dyDescent="0.3">
      <c r="A5" s="10" t="s">
        <v>0</v>
      </c>
      <c r="B5" s="10" t="s">
        <v>1</v>
      </c>
      <c r="C5" s="12" t="s">
        <v>2</v>
      </c>
      <c r="D5" s="13"/>
      <c r="E5" s="14"/>
      <c r="F5" s="10" t="s">
        <v>3</v>
      </c>
    </row>
    <row r="6" spans="1:7" ht="89.25" hidden="1" customHeight="1" thickBot="1" x14ac:dyDescent="0.3">
      <c r="A6" s="11"/>
      <c r="B6" s="11"/>
      <c r="C6" s="1" t="s">
        <v>4</v>
      </c>
      <c r="D6" s="1" t="s">
        <v>5</v>
      </c>
      <c r="E6" s="1" t="s">
        <v>6</v>
      </c>
      <c r="F6" s="11"/>
    </row>
    <row r="7" spans="1:7" ht="49.5" hidden="1" customHeight="1" thickBot="1" x14ac:dyDescent="0.3">
      <c r="A7" s="4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</row>
    <row r="8" spans="1:7" ht="26.25" hidden="1" customHeight="1" thickBot="1" x14ac:dyDescent="0.3">
      <c r="A8" s="4">
        <v>1</v>
      </c>
      <c r="B8" s="2" t="s">
        <v>7</v>
      </c>
      <c r="C8" s="3">
        <f>F8*D8</f>
        <v>214244</v>
      </c>
      <c r="D8" s="7">
        <f>D9</f>
        <v>4</v>
      </c>
      <c r="E8" s="3">
        <f>71+107.8+97+108.6+550+200+20+60.8+27</f>
        <v>1242.2</v>
      </c>
      <c r="F8" s="3">
        <v>53561</v>
      </c>
      <c r="G8" s="6"/>
    </row>
    <row r="9" spans="1:7" ht="21" hidden="1" customHeight="1" thickBot="1" x14ac:dyDescent="0.3">
      <c r="A9" s="4">
        <v>2</v>
      </c>
      <c r="B9" s="2" t="s">
        <v>8</v>
      </c>
      <c r="C9" s="3">
        <f>F9*D9</f>
        <v>55828</v>
      </c>
      <c r="D9" s="3">
        <v>4</v>
      </c>
      <c r="E9" s="3">
        <f>5+10+550+71</f>
        <v>636</v>
      </c>
      <c r="F9" s="3">
        <v>13957</v>
      </c>
    </row>
    <row r="10" spans="1:7" ht="43.5" hidden="1" customHeight="1" x14ac:dyDescent="0.25"/>
    <row r="11" spans="1:7" ht="54" hidden="1" customHeight="1" x14ac:dyDescent="0.25"/>
    <row r="12" spans="1:7" ht="61.5" hidden="1" customHeight="1" x14ac:dyDescent="0.25"/>
    <row r="13" spans="1:7" ht="54" hidden="1" customHeight="1" x14ac:dyDescent="0.25"/>
    <row r="14" spans="1:7" ht="82.5" hidden="1" customHeight="1" x14ac:dyDescent="0.25">
      <c r="A14" s="9" t="s">
        <v>10</v>
      </c>
      <c r="B14" s="9"/>
      <c r="C14" s="9"/>
      <c r="D14" s="9"/>
      <c r="E14" s="9"/>
      <c r="F14" s="9"/>
    </row>
    <row r="15" spans="1:7" hidden="1" x14ac:dyDescent="0.25"/>
    <row r="16" spans="1:7" ht="15.75" hidden="1" thickBot="1" x14ac:dyDescent="0.3"/>
    <row r="17" spans="1:6" ht="35.25" hidden="1" customHeight="1" thickBot="1" x14ac:dyDescent="0.3">
      <c r="A17" s="10" t="s">
        <v>0</v>
      </c>
      <c r="B17" s="10" t="s">
        <v>1</v>
      </c>
      <c r="C17" s="12" t="s">
        <v>2</v>
      </c>
      <c r="D17" s="13"/>
      <c r="E17" s="14"/>
      <c r="F17" s="10" t="s">
        <v>3</v>
      </c>
    </row>
    <row r="18" spans="1:6" ht="51.75" hidden="1" thickBot="1" x14ac:dyDescent="0.3">
      <c r="A18" s="11"/>
      <c r="B18" s="11"/>
      <c r="C18" s="1" t="s">
        <v>4</v>
      </c>
      <c r="D18" s="1" t="s">
        <v>5</v>
      </c>
      <c r="E18" s="1" t="s">
        <v>6</v>
      </c>
      <c r="F18" s="11"/>
    </row>
    <row r="19" spans="1:6" ht="15.75" hidden="1" thickBot="1" x14ac:dyDescent="0.3">
      <c r="A19" s="4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</row>
    <row r="20" spans="1:6" ht="26.25" hidden="1" thickBot="1" x14ac:dyDescent="0.3">
      <c r="A20" s="4">
        <v>1</v>
      </c>
      <c r="B20" s="2" t="s">
        <v>7</v>
      </c>
      <c r="C20" s="3">
        <f>F20*D20</f>
        <v>171930.81</v>
      </c>
      <c r="D20" s="7">
        <f>D21</f>
        <v>3</v>
      </c>
      <c r="E20" s="3">
        <f>50+97+120+70+30</f>
        <v>367</v>
      </c>
      <c r="F20" s="3">
        <f>F8*1.07</f>
        <v>57310.270000000004</v>
      </c>
    </row>
    <row r="21" spans="1:6" ht="26.25" hidden="1" thickBot="1" x14ac:dyDescent="0.3">
      <c r="A21" s="4">
        <v>2</v>
      </c>
      <c r="B21" s="2" t="s">
        <v>8</v>
      </c>
      <c r="C21" s="3">
        <f>F21*D21</f>
        <v>44885.712</v>
      </c>
      <c r="D21" s="3">
        <v>3</v>
      </c>
      <c r="E21" s="3">
        <f>70+30+20</f>
        <v>120</v>
      </c>
      <c r="F21" s="3">
        <f>F9*1.072</f>
        <v>14961.904</v>
      </c>
    </row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t="130.5" hidden="1" customHeight="1" x14ac:dyDescent="0.25"/>
    <row r="28" spans="1:6" ht="75.75" customHeight="1" x14ac:dyDescent="0.25">
      <c r="A28" s="9" t="s">
        <v>11</v>
      </c>
      <c r="B28" s="9"/>
      <c r="C28" s="9"/>
      <c r="D28" s="9"/>
      <c r="E28" s="9"/>
      <c r="F28" s="9"/>
    </row>
    <row r="30" spans="1:6" ht="15.75" thickBot="1" x14ac:dyDescent="0.3"/>
    <row r="31" spans="1:6" ht="32.25" customHeight="1" thickBot="1" x14ac:dyDescent="0.3">
      <c r="A31" s="10" t="s">
        <v>0</v>
      </c>
      <c r="B31" s="10" t="s">
        <v>1</v>
      </c>
      <c r="C31" s="12" t="s">
        <v>2</v>
      </c>
      <c r="D31" s="13"/>
      <c r="E31" s="14"/>
      <c r="F31" s="10" t="s">
        <v>3</v>
      </c>
    </row>
    <row r="32" spans="1:6" ht="51.75" thickBot="1" x14ac:dyDescent="0.3">
      <c r="A32" s="11"/>
      <c r="B32" s="11"/>
      <c r="C32" s="1" t="s">
        <v>4</v>
      </c>
      <c r="D32" s="1" t="s">
        <v>5</v>
      </c>
      <c r="E32" s="1" t="s">
        <v>6</v>
      </c>
      <c r="F32" s="11"/>
    </row>
    <row r="33" spans="1:6" ht="15.75" thickBot="1" x14ac:dyDescent="0.3">
      <c r="A33" s="4">
        <v>1</v>
      </c>
      <c r="B33" s="1">
        <v>2</v>
      </c>
      <c r="C33" s="1">
        <v>3</v>
      </c>
      <c r="D33" s="1">
        <v>4</v>
      </c>
      <c r="E33" s="1">
        <v>5</v>
      </c>
      <c r="F33" s="1">
        <v>6</v>
      </c>
    </row>
    <row r="34" spans="1:6" ht="26.25" thickBot="1" x14ac:dyDescent="0.3">
      <c r="A34" s="4">
        <v>1</v>
      </c>
      <c r="B34" s="2" t="s">
        <v>7</v>
      </c>
      <c r="C34" s="3">
        <f>F34*D34</f>
        <v>361742.42424000008</v>
      </c>
      <c r="D34" s="7">
        <f>D35</f>
        <v>6</v>
      </c>
      <c r="E34" s="3">
        <f>40+5+5+250+70+15+55</f>
        <v>440</v>
      </c>
      <c r="F34" s="3">
        <f>F20*1.052</f>
        <v>60290.404040000009</v>
      </c>
    </row>
    <row r="35" spans="1:6" ht="26.25" thickBot="1" x14ac:dyDescent="0.3">
      <c r="A35" s="4">
        <v>2</v>
      </c>
      <c r="B35" s="2" t="s">
        <v>8</v>
      </c>
      <c r="C35" s="3">
        <f>F35*D35</f>
        <v>95786.109408000004</v>
      </c>
      <c r="D35" s="3">
        <v>6</v>
      </c>
      <c r="E35" s="3">
        <f>108.6+73+55+250+120+50</f>
        <v>656.6</v>
      </c>
      <c r="F35" s="3">
        <f>F21*1.067</f>
        <v>15964.351568</v>
      </c>
    </row>
    <row r="38" spans="1:6" ht="94.5" hidden="1" customHeight="1" x14ac:dyDescent="0.25">
      <c r="A38" s="9" t="s">
        <v>12</v>
      </c>
      <c r="B38" s="9"/>
      <c r="C38" s="9"/>
      <c r="D38" s="9"/>
      <c r="E38" s="9"/>
      <c r="F38" s="9"/>
    </row>
    <row r="39" spans="1:6" hidden="1" x14ac:dyDescent="0.25"/>
    <row r="40" spans="1:6" ht="15.75" hidden="1" thickBot="1" x14ac:dyDescent="0.3"/>
    <row r="41" spans="1:6" ht="31.5" hidden="1" customHeight="1" thickBot="1" x14ac:dyDescent="0.3">
      <c r="A41" s="10" t="s">
        <v>0</v>
      </c>
      <c r="B41" s="10" t="s">
        <v>1</v>
      </c>
      <c r="C41" s="12" t="s">
        <v>2</v>
      </c>
      <c r="D41" s="13"/>
      <c r="E41" s="14"/>
      <c r="F41" s="10" t="s">
        <v>3</v>
      </c>
    </row>
    <row r="42" spans="1:6" ht="51.75" hidden="1" thickBot="1" x14ac:dyDescent="0.3">
      <c r="A42" s="11"/>
      <c r="B42" s="11"/>
      <c r="C42" s="1" t="s">
        <v>4</v>
      </c>
      <c r="D42" s="1" t="s">
        <v>5</v>
      </c>
      <c r="E42" s="1" t="s">
        <v>6</v>
      </c>
      <c r="F42" s="11"/>
    </row>
    <row r="43" spans="1:6" ht="15.75" hidden="1" thickBot="1" x14ac:dyDescent="0.3">
      <c r="A43" s="5">
        <v>1</v>
      </c>
      <c r="B43" s="1">
        <v>2</v>
      </c>
      <c r="C43" s="1">
        <v>3</v>
      </c>
      <c r="D43" s="1">
        <v>4</v>
      </c>
      <c r="E43" s="1">
        <v>5</v>
      </c>
      <c r="F43" s="1">
        <v>6</v>
      </c>
    </row>
    <row r="44" spans="1:6" ht="26.25" hidden="1" thickBot="1" x14ac:dyDescent="0.3">
      <c r="A44" s="5">
        <v>1</v>
      </c>
      <c r="B44" s="2" t="s">
        <v>7</v>
      </c>
      <c r="C44" s="3">
        <f>F44*D44</f>
        <v>198777.46211988002</v>
      </c>
      <c r="D44" s="7">
        <v>3</v>
      </c>
      <c r="E44" s="3">
        <f>50+60+100</f>
        <v>210</v>
      </c>
      <c r="F44" s="3">
        <f>F34*1.099</f>
        <v>66259.154039960005</v>
      </c>
    </row>
    <row r="45" spans="1:6" ht="26.25" hidden="1" thickBot="1" x14ac:dyDescent="0.3">
      <c r="A45" s="5">
        <v>2</v>
      </c>
      <c r="B45" s="2" t="s">
        <v>8</v>
      </c>
      <c r="C45" s="3">
        <f>F45*D45</f>
        <v>52059.750463247998</v>
      </c>
      <c r="D45" s="3">
        <v>3</v>
      </c>
      <c r="E45" s="3">
        <f>30+120+40+70</f>
        <v>260</v>
      </c>
      <c r="F45" s="3">
        <f>F35*1.087</f>
        <v>17353.250154416</v>
      </c>
    </row>
    <row r="46" spans="1:6" hidden="1" x14ac:dyDescent="0.25"/>
    <row r="48" spans="1:6" ht="97.5" customHeight="1" x14ac:dyDescent="0.25">
      <c r="A48" s="9" t="s">
        <v>13</v>
      </c>
      <c r="B48" s="9"/>
      <c r="C48" s="9"/>
      <c r="D48" s="9"/>
      <c r="E48" s="9"/>
      <c r="F48" s="9"/>
    </row>
    <row r="50" spans="1:6" ht="15.75" thickBot="1" x14ac:dyDescent="0.3"/>
    <row r="51" spans="1:6" ht="41.25" customHeight="1" thickBot="1" x14ac:dyDescent="0.3">
      <c r="A51" s="10" t="s">
        <v>0</v>
      </c>
      <c r="B51" s="10" t="s">
        <v>1</v>
      </c>
      <c r="C51" s="12" t="s">
        <v>2</v>
      </c>
      <c r="D51" s="13"/>
      <c r="E51" s="14"/>
      <c r="F51" s="10" t="s">
        <v>3</v>
      </c>
    </row>
    <row r="52" spans="1:6" ht="51.75" thickBot="1" x14ac:dyDescent="0.3">
      <c r="A52" s="11"/>
      <c r="B52" s="11"/>
      <c r="C52" s="1" t="s">
        <v>4</v>
      </c>
      <c r="D52" s="1" t="s">
        <v>5</v>
      </c>
      <c r="E52" s="1" t="s">
        <v>6</v>
      </c>
      <c r="F52" s="11"/>
    </row>
    <row r="53" spans="1:6" ht="15.75" thickBot="1" x14ac:dyDescent="0.3">
      <c r="A53" s="8">
        <v>1</v>
      </c>
      <c r="B53" s="1">
        <v>2</v>
      </c>
      <c r="C53" s="1">
        <v>3</v>
      </c>
      <c r="D53" s="1">
        <v>4</v>
      </c>
      <c r="E53" s="1">
        <v>5</v>
      </c>
      <c r="F53" s="1">
        <v>6</v>
      </c>
    </row>
    <row r="54" spans="1:6" ht="26.25" thickBot="1" x14ac:dyDescent="0.3">
      <c r="A54" s="8">
        <v>1</v>
      </c>
      <c r="B54" s="2" t="s">
        <v>7</v>
      </c>
      <c r="C54" s="3">
        <f>F54*D54</f>
        <v>76198.027145953994</v>
      </c>
      <c r="D54" s="7">
        <v>1</v>
      </c>
      <c r="E54" s="3">
        <v>150</v>
      </c>
      <c r="F54" s="3">
        <f>F44*1.15</f>
        <v>76198.027145953994</v>
      </c>
    </row>
    <row r="55" spans="1:6" ht="26.25" thickBot="1" x14ac:dyDescent="0.3">
      <c r="A55" s="8">
        <v>2</v>
      </c>
      <c r="B55" s="2" t="s">
        <v>8</v>
      </c>
      <c r="C55" s="3">
        <f>F55*D55</f>
        <v>19956.2376775784</v>
      </c>
      <c r="D55" s="3">
        <v>1</v>
      </c>
      <c r="E55" s="3">
        <v>250</v>
      </c>
      <c r="F55" s="3">
        <f>F45*1.15</f>
        <v>19956.2376775784</v>
      </c>
    </row>
  </sheetData>
  <mergeCells count="25">
    <mergeCell ref="A48:F48"/>
    <mergeCell ref="A51:A52"/>
    <mergeCell ref="B51:B52"/>
    <mergeCell ref="C51:E51"/>
    <mergeCell ref="F51:F52"/>
    <mergeCell ref="A31:A32"/>
    <mergeCell ref="B31:B32"/>
    <mergeCell ref="C31:E31"/>
    <mergeCell ref="F31:F32"/>
    <mergeCell ref="A2:F2"/>
    <mergeCell ref="A5:A6"/>
    <mergeCell ref="B5:B6"/>
    <mergeCell ref="C5:E5"/>
    <mergeCell ref="F5:F6"/>
    <mergeCell ref="A14:F14"/>
    <mergeCell ref="A17:A18"/>
    <mergeCell ref="B17:B18"/>
    <mergeCell ref="C17:E17"/>
    <mergeCell ref="F17:F18"/>
    <mergeCell ref="A28:F28"/>
    <mergeCell ref="A38:F38"/>
    <mergeCell ref="A41:A42"/>
    <mergeCell ref="B41:B42"/>
    <mergeCell ref="C41:E41"/>
    <mergeCell ref="F41:F42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Верно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2021-03-31T09:13:56Z</dcterms:modified>
</cp:coreProperties>
</file>